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nstitut\Desktop\FINANCIJSKI PLAN-MINISTARSTVO 2026-2028\Novi obrazac\"/>
    </mc:Choice>
  </mc:AlternateContent>
  <xr:revisionPtr revIDLastSave="0" documentId="13_ncr:1_{25C12AE7-F701-4587-B184-A0D31E2A2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EBNI DIO FINANCIJSKOG PLAN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17" i="7"/>
  <c r="C16" i="7"/>
  <c r="C33" i="7"/>
  <c r="C32" i="7" s="1"/>
  <c r="C31" i="7"/>
  <c r="C30" i="7"/>
  <c r="C29" i="7"/>
  <c r="C27" i="7" s="1"/>
  <c r="C38" i="7"/>
  <c r="C37" i="7"/>
  <c r="C62" i="7"/>
  <c r="C49" i="7"/>
  <c r="C23" i="7"/>
  <c r="C21" i="7" s="1"/>
  <c r="C25" i="7" l="1"/>
  <c r="C36" i="7"/>
  <c r="C35" i="7" s="1"/>
  <c r="C34" i="7" s="1"/>
  <c r="C15" i="7"/>
  <c r="C14" i="7" s="1"/>
</calcChain>
</file>

<file path=xl/sharedStrings.xml><?xml version="1.0" encoding="utf-8"?>
<sst xmlns="http://schemas.openxmlformats.org/spreadsheetml/2006/main" count="116" uniqueCount="46">
  <si>
    <t>Opći prihodi i primici</t>
  </si>
  <si>
    <t>Ostali prihodi za posebne namjene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</si>
  <si>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</si>
  <si>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</si>
  <si>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</si>
  <si>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</si>
  <si>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</si>
  <si>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</si>
  <si>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</si>
  <si>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</si>
  <si>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</si>
  <si>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</si>
  <si>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</si>
  <si>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</si>
  <si>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</si>
  <si>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</si>
  <si>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</si>
  <si>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</si>
  <si>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</si>
  <si>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</si>
  <si>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</si>
  <si>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</si>
  <si>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</si>
  <si>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</si>
  <si>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</si>
  <si>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</si>
  <si>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</si>
  <si>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</si>
  <si>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</si>
  <si>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</si>
  <si>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</si>
  <si>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</si>
  <si>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</si>
  <si>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</si>
  <si>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</si>
  <si>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</si>
  <si>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</si>
  <si>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</si>
  <si>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</si>
  <si>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A622150</t>
  </si>
  <si>
    <t>PROGRAMSKO FINANCIRANJE JAVNIH INSTITUTA</t>
  </si>
  <si>
    <t>A622152</t>
  </si>
  <si>
    <t>A622151</t>
  </si>
  <si>
    <t>PROGRAMSKO I OSTALO  FINANCIRANJE JAVNIH INSTITUTA</t>
  </si>
  <si>
    <t>Pomoći iz državnog proračuna</t>
  </si>
  <si>
    <t>HRVATSKI INSTITUT ZA POVIJEST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</si>
</sst>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36">
    <xf numFmtId="0" fontId="0" fillId="0" borderId="0" xfId="0"/>
    <xf numFmtId="0" fontId="12" fillId="0" borderId="4" xfId="49" quotePrefix="1" applyFill="1" applyBorder="1">
      <alignment horizontal="left" vertical="center" indent="1"/>
    </xf>
    <xf numFmtId="0" fontId="16" fillId="0" borderId="0" xfId="0" applyFont="1"/>
    <xf numFmtId="3" fontId="14" fillId="0" borderId="4" xfId="50" applyNumberFormat="1" applyFont="1" applyBorder="1">
      <alignment horizontal="right" vertical="center"/>
    </xf>
    <xf numFmtId="0" fontId="1" fillId="0" borderId="5" xfId="6" quotePrefix="1" applyFont="1" applyFill="1" applyBorder="1" applyAlignment="1">
      <alignment horizontal="left" vertical="center" indent="1"/>
    </xf>
    <xf numFmtId="3" fontId="14" fillId="0" borderId="6" xfId="50" applyNumberFormat="1" applyFont="1" applyBorder="1">
      <alignment horizontal="right" vertical="center"/>
    </xf>
    <xf numFmtId="0" fontId="12" fillId="0" borderId="6" xfId="49" quotePrefix="1" applyFill="1" applyBorder="1">
      <alignment horizontal="left" vertical="center" inden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8" xfId="0" quotePrefix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0" xfId="49" quotePrefix="1" applyFill="1" applyBorder="1" applyAlignment="1">
      <alignment horizontal="left" vertical="center" indent="7"/>
    </xf>
    <xf numFmtId="3" fontId="14" fillId="0" borderId="11" xfId="50" applyNumberFormat="1" applyFont="1" applyBorder="1">
      <alignment horizontal="right" vertical="center"/>
    </xf>
    <xf numFmtId="0" fontId="12" fillId="0" borderId="12" xfId="49" quotePrefix="1" applyFill="1" applyBorder="1" applyAlignment="1">
      <alignment horizontal="left" vertical="center" indent="7"/>
    </xf>
    <xf numFmtId="0" fontId="12" fillId="0" borderId="3" xfId="49" quotePrefix="1" applyFill="1">
      <alignment horizontal="left" vertical="center" indent="1"/>
    </xf>
    <xf numFmtId="3" fontId="14" fillId="0" borderId="3" xfId="50" applyNumberFormat="1" applyFont="1">
      <alignment horizontal="right" vertical="center"/>
    </xf>
    <xf numFmtId="3" fontId="14" fillId="0" borderId="13" xfId="50" applyNumberFormat="1" applyFont="1" applyBorder="1">
      <alignment horizontal="right" vertical="center"/>
    </xf>
    <xf numFmtId="0" fontId="15" fillId="0" borderId="3" xfId="49" quotePrefix="1" applyFont="1" applyFill="1">
      <alignment horizontal="left" vertical="center" indent="1"/>
    </xf>
    <xf numFmtId="0" fontId="12" fillId="0" borderId="14" xfId="49" quotePrefix="1" applyFill="1" applyBorder="1" applyAlignment="1">
      <alignment horizontal="left" vertical="center" indent="7"/>
    </xf>
    <xf numFmtId="3" fontId="14" fillId="0" borderId="15" xfId="50" applyNumberFormat="1" applyFont="1" applyBorder="1">
      <alignment horizontal="right" vertical="center"/>
    </xf>
    <xf numFmtId="0" fontId="1" fillId="0" borderId="16" xfId="6" quotePrefix="1" applyFont="1" applyFill="1" applyBorder="1" applyAlignment="1">
      <alignment horizontal="left" vertical="center" indent="4"/>
    </xf>
    <xf numFmtId="0" fontId="14" fillId="0" borderId="12" xfId="49" quotePrefix="1" applyFont="1" applyFill="1" applyBorder="1" applyAlignment="1">
      <alignment horizontal="left" vertical="center" indent="5"/>
    </xf>
    <xf numFmtId="0" fontId="14" fillId="0" borderId="3" xfId="49" quotePrefix="1" applyFont="1" applyFill="1">
      <alignment horizontal="left" vertical="center" indent="1"/>
    </xf>
    <xf numFmtId="3" fontId="12" fillId="0" borderId="3" xfId="50" applyNumberFormat="1">
      <alignment horizontal="right" vertical="center"/>
    </xf>
    <xf numFmtId="3" fontId="15" fillId="0" borderId="3" xfId="50" applyNumberFormat="1" applyFont="1">
      <alignment horizontal="right" vertical="center"/>
    </xf>
    <xf numFmtId="3" fontId="15" fillId="0" borderId="13" xfId="50" applyNumberFormat="1" applyFont="1" applyBorder="1">
      <alignment horizontal="right" vertical="center"/>
    </xf>
    <xf numFmtId="0" fontId="12" fillId="0" borderId="12" xfId="49" quotePrefix="1" applyFill="1" applyBorder="1" applyAlignment="1">
      <alignment horizontal="left" vertical="center" indent="9"/>
    </xf>
    <xf numFmtId="3" fontId="12" fillId="0" borderId="13" xfId="50" applyNumberFormat="1" applyBorder="1">
      <alignment horizontal="right" vertical="center"/>
    </xf>
    <xf numFmtId="0" fontId="15" fillId="0" borderId="12" xfId="49" quotePrefix="1" applyFont="1" applyFill="1" applyBorder="1" applyAlignment="1">
      <alignment horizontal="left" vertical="center" indent="7"/>
    </xf>
    <xf numFmtId="0" fontId="14" fillId="0" borderId="12" xfId="49" quotePrefix="1" applyFont="1" applyFill="1" applyBorder="1" applyAlignment="1">
      <alignment horizontal="left" vertical="center" indent="7"/>
    </xf>
    <xf numFmtId="0" fontId="15" fillId="0" borderId="12" xfId="49" quotePrefix="1" applyFont="1" applyFill="1" applyBorder="1" applyAlignment="1">
      <alignment horizontal="left" vertical="center" indent="9"/>
    </xf>
    <xf numFmtId="0" fontId="12" fillId="0" borderId="17" xfId="49" quotePrefix="1" applyFill="1" applyBorder="1" applyAlignment="1">
      <alignment horizontal="left" vertical="center" indent="9"/>
    </xf>
    <xf numFmtId="0" fontId="12" fillId="0" borderId="18" xfId="49" quotePrefix="1" applyFill="1" applyBorder="1">
      <alignment horizontal="left" vertical="center" indent="1"/>
    </xf>
    <xf numFmtId="3" fontId="15" fillId="0" borderId="18" xfId="50" applyNumberFormat="1" applyFont="1" applyBorder="1">
      <alignment horizontal="right" vertical="center"/>
    </xf>
    <xf numFmtId="3" fontId="12" fillId="0" borderId="18" xfId="50" applyNumberFormat="1" applyBorder="1">
      <alignment horizontal="right" vertical="center"/>
    </xf>
    <xf numFmtId="3" fontId="12" fillId="0" borderId="19" xfId="50" applyNumberFormat="1" applyBorder="1">
      <alignment horizontal="right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9" sqref="L9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1" spans="1:8" ht="15.75" thickBot="1" x14ac:dyDescent="0.3"/>
    <row r="2" spans="1:8" ht="39" thickBot="1" x14ac:dyDescent="0.3">
      <c r="A2" s="7">
        <v>2934</v>
      </c>
      <c r="B2" s="8" t="s">
        <v>45</v>
      </c>
      <c r="C2" s="8" t="s">
        <v>35</v>
      </c>
      <c r="D2" s="8" t="s">
        <v>36</v>
      </c>
      <c r="E2" s="9" t="s">
        <v>37</v>
      </c>
      <c r="F2" s="9" t="s">
        <v>33</v>
      </c>
      <c r="G2" s="10" t="s">
        <v>38</v>
      </c>
    </row>
    <row r="3" spans="1:8" x14ac:dyDescent="0.25">
      <c r="A3" s="11">
        <v>11</v>
      </c>
      <c r="B3" s="6" t="s">
        <v>0</v>
      </c>
      <c r="C3" s="5">
        <v>3969507</v>
      </c>
      <c r="D3" s="5">
        <v>4571873</v>
      </c>
      <c r="E3" s="5">
        <v>4598800</v>
      </c>
      <c r="F3" s="5">
        <v>4628800</v>
      </c>
      <c r="G3" s="12">
        <v>4818875</v>
      </c>
      <c r="H3" s="2"/>
    </row>
    <row r="4" spans="1:8" x14ac:dyDescent="0.25">
      <c r="A4" s="13">
        <v>31</v>
      </c>
      <c r="B4" s="14" t="s">
        <v>5</v>
      </c>
      <c r="C4" s="15">
        <v>33471</v>
      </c>
      <c r="D4" s="15">
        <v>24120</v>
      </c>
      <c r="E4" s="15">
        <v>38000</v>
      </c>
      <c r="F4" s="15">
        <v>39000</v>
      </c>
      <c r="G4" s="16">
        <v>39000</v>
      </c>
      <c r="H4" s="2"/>
    </row>
    <row r="5" spans="1:8" x14ac:dyDescent="0.25">
      <c r="A5" s="13">
        <v>43</v>
      </c>
      <c r="B5" s="14" t="s">
        <v>1</v>
      </c>
      <c r="C5" s="15">
        <v>0</v>
      </c>
      <c r="D5" s="15">
        <v>0</v>
      </c>
      <c r="E5" s="15">
        <v>0</v>
      </c>
      <c r="F5" s="15">
        <v>0</v>
      </c>
      <c r="G5" s="16">
        <v>0</v>
      </c>
      <c r="H5" s="2"/>
    </row>
    <row r="6" spans="1:8" x14ac:dyDescent="0.25">
      <c r="A6" s="13">
        <v>50</v>
      </c>
      <c r="B6" s="17" t="s">
        <v>44</v>
      </c>
      <c r="C6" s="15">
        <v>67621</v>
      </c>
      <c r="D6" s="15">
        <v>60052</v>
      </c>
      <c r="E6" s="15">
        <v>84470</v>
      </c>
      <c r="F6" s="15">
        <v>30000</v>
      </c>
      <c r="G6" s="16">
        <v>30000</v>
      </c>
      <c r="H6" s="2"/>
    </row>
    <row r="7" spans="1:8" x14ac:dyDescent="0.25">
      <c r="A7" s="13">
        <v>52</v>
      </c>
      <c r="B7" s="14" t="s">
        <v>2</v>
      </c>
      <c r="C7" s="15">
        <v>110331</v>
      </c>
      <c r="D7" s="15">
        <v>129433</v>
      </c>
      <c r="E7" s="15">
        <v>90136</v>
      </c>
      <c r="F7" s="15">
        <v>90136</v>
      </c>
      <c r="G7" s="16">
        <v>90136</v>
      </c>
      <c r="H7" s="2"/>
    </row>
    <row r="8" spans="1:8" x14ac:dyDescent="0.25">
      <c r="A8" s="13">
        <v>61</v>
      </c>
      <c r="B8" s="14" t="s">
        <v>3</v>
      </c>
      <c r="C8" s="15">
        <v>0</v>
      </c>
      <c r="D8" s="15">
        <v>0</v>
      </c>
      <c r="E8" s="15">
        <v>0</v>
      </c>
      <c r="F8" s="15">
        <v>0</v>
      </c>
      <c r="G8" s="16">
        <v>0</v>
      </c>
      <c r="H8" s="2"/>
    </row>
    <row r="9" spans="1:8" x14ac:dyDescent="0.25">
      <c r="A9" s="13">
        <v>581</v>
      </c>
      <c r="B9" s="14" t="s">
        <v>6</v>
      </c>
      <c r="C9" s="15">
        <v>141883</v>
      </c>
      <c r="D9" s="15">
        <v>171480</v>
      </c>
      <c r="E9" s="15">
        <v>190075</v>
      </c>
      <c r="F9" s="15">
        <v>0</v>
      </c>
      <c r="G9" s="16">
        <v>0</v>
      </c>
      <c r="H9" s="2"/>
    </row>
    <row r="10" spans="1:8" x14ac:dyDescent="0.25">
      <c r="A10" s="13">
        <v>5761</v>
      </c>
      <c r="B10" s="14" t="s">
        <v>8</v>
      </c>
      <c r="C10" s="15">
        <v>0</v>
      </c>
      <c r="D10" s="15">
        <v>0</v>
      </c>
      <c r="E10" s="15">
        <v>0</v>
      </c>
      <c r="F10" s="15">
        <v>0</v>
      </c>
      <c r="G10" s="16">
        <v>0</v>
      </c>
    </row>
    <row r="11" spans="1:8" x14ac:dyDescent="0.25">
      <c r="A11" s="18">
        <v>563</v>
      </c>
      <c r="B11" s="1" t="s">
        <v>7</v>
      </c>
      <c r="C11" s="3">
        <v>0</v>
      </c>
      <c r="D11" s="3">
        <v>0</v>
      </c>
      <c r="E11" s="3">
        <v>0</v>
      </c>
      <c r="F11" s="3">
        <v>0</v>
      </c>
      <c r="G11" s="19">
        <v>0</v>
      </c>
    </row>
    <row r="12" spans="1:8" s="2" customFormat="1" x14ac:dyDescent="0.25">
      <c r="A12" s="20" t="s">
        <v>30</v>
      </c>
      <c r="B12" s="4" t="s">
        <v>31</v>
      </c>
      <c r="C12" s="5">
        <v>3969507</v>
      </c>
      <c r="D12" s="5">
        <v>4571873</v>
      </c>
      <c r="E12" s="5">
        <v>4598800</v>
      </c>
      <c r="F12" s="5">
        <v>4628800</v>
      </c>
      <c r="G12" s="12">
        <v>4818875</v>
      </c>
    </row>
    <row r="13" spans="1:8" x14ac:dyDescent="0.25">
      <c r="A13" s="21" t="s">
        <v>39</v>
      </c>
      <c r="B13" s="22" t="s">
        <v>40</v>
      </c>
      <c r="C13" s="15">
        <v>3969507</v>
      </c>
      <c r="D13" s="15">
        <v>4571873</v>
      </c>
      <c r="E13" s="15">
        <v>4598800</v>
      </c>
      <c r="F13" s="15">
        <v>4628800</v>
      </c>
      <c r="G13" s="16">
        <v>4818875</v>
      </c>
    </row>
    <row r="14" spans="1:8" x14ac:dyDescent="0.25">
      <c r="A14" s="13" t="s">
        <v>18</v>
      </c>
      <c r="B14" s="14" t="s">
        <v>0</v>
      </c>
      <c r="C14" s="15">
        <f>SUM(C15,C21)</f>
        <v>3969506.7800000003</v>
      </c>
      <c r="D14" s="15">
        <v>4571873</v>
      </c>
      <c r="E14" s="15">
        <v>4598800</v>
      </c>
      <c r="F14" s="15">
        <v>4628800</v>
      </c>
      <c r="G14" s="16">
        <v>4818875</v>
      </c>
    </row>
    <row r="15" spans="1:8" x14ac:dyDescent="0.25">
      <c r="A15" s="13">
        <v>3</v>
      </c>
      <c r="B15" s="14" t="s">
        <v>32</v>
      </c>
      <c r="C15" s="23">
        <f>SUM(C16:C20)</f>
        <v>3841100.72</v>
      </c>
      <c r="D15" s="24">
        <v>4548403</v>
      </c>
      <c r="E15" s="24">
        <v>4595100</v>
      </c>
      <c r="F15" s="24">
        <v>4625100</v>
      </c>
      <c r="G15" s="25">
        <v>4815175</v>
      </c>
    </row>
    <row r="16" spans="1:8" x14ac:dyDescent="0.25">
      <c r="A16" s="26" t="s">
        <v>4</v>
      </c>
      <c r="B16" s="14" t="s">
        <v>20</v>
      </c>
      <c r="C16" s="23">
        <f>679012.55+2905289.91+1076.72</f>
        <v>3585379.18</v>
      </c>
      <c r="D16" s="23">
        <v>4290214</v>
      </c>
      <c r="E16" s="23">
        <v>4355845</v>
      </c>
      <c r="F16" s="23">
        <v>4385845</v>
      </c>
      <c r="G16" s="27">
        <v>4575920</v>
      </c>
    </row>
    <row r="17" spans="1:7" x14ac:dyDescent="0.25">
      <c r="A17" s="26" t="s">
        <v>9</v>
      </c>
      <c r="B17" s="14" t="s">
        <v>19</v>
      </c>
      <c r="C17" s="23">
        <f>38257.12+212479.76+709.67</f>
        <v>251446.55000000002</v>
      </c>
      <c r="D17" s="23">
        <v>256289</v>
      </c>
      <c r="E17" s="23">
        <v>233755</v>
      </c>
      <c r="F17" s="23">
        <v>233755</v>
      </c>
      <c r="G17" s="27">
        <v>233755</v>
      </c>
    </row>
    <row r="18" spans="1:7" x14ac:dyDescent="0.25">
      <c r="A18" s="26" t="s">
        <v>10</v>
      </c>
      <c r="B18" s="14" t="s">
        <v>21</v>
      </c>
      <c r="C18" s="23">
        <f>464.33+923.14+2027.52</f>
        <v>3414.99</v>
      </c>
      <c r="D18" s="23">
        <v>1900</v>
      </c>
      <c r="E18" s="23">
        <v>1000</v>
      </c>
      <c r="F18" s="23">
        <v>1000</v>
      </c>
      <c r="G18" s="27">
        <v>1000</v>
      </c>
    </row>
    <row r="19" spans="1:7" x14ac:dyDescent="0.25">
      <c r="A19" s="26" t="s">
        <v>11</v>
      </c>
      <c r="B19" s="14" t="s">
        <v>22</v>
      </c>
      <c r="C19" s="23">
        <v>860</v>
      </c>
      <c r="D19" s="23">
        <v>0</v>
      </c>
      <c r="E19" s="23">
        <v>4500</v>
      </c>
      <c r="F19" s="23">
        <v>4500</v>
      </c>
      <c r="G19" s="27">
        <v>4500</v>
      </c>
    </row>
    <row r="20" spans="1:7" x14ac:dyDescent="0.25">
      <c r="A20" s="26" t="s">
        <v>14</v>
      </c>
      <c r="B20" s="14" t="s">
        <v>26</v>
      </c>
      <c r="C20" s="23">
        <v>0</v>
      </c>
      <c r="D20" s="23">
        <v>0</v>
      </c>
      <c r="E20" s="23">
        <v>0</v>
      </c>
      <c r="F20" s="23">
        <v>0</v>
      </c>
      <c r="G20" s="27">
        <v>0</v>
      </c>
    </row>
    <row r="21" spans="1:7" x14ac:dyDescent="0.25">
      <c r="A21" s="13">
        <v>4</v>
      </c>
      <c r="B21" s="14" t="s">
        <v>34</v>
      </c>
      <c r="C21" s="24">
        <f>SUM(C22:C24)</f>
        <v>128406.06</v>
      </c>
      <c r="D21" s="24">
        <v>23470</v>
      </c>
      <c r="E21" s="24">
        <v>3700</v>
      </c>
      <c r="F21" s="24">
        <v>3700</v>
      </c>
      <c r="G21" s="25">
        <v>3700</v>
      </c>
    </row>
    <row r="22" spans="1:7" x14ac:dyDescent="0.25">
      <c r="A22" s="26" t="s">
        <v>12</v>
      </c>
      <c r="B22" s="14" t="s">
        <v>29</v>
      </c>
      <c r="C22" s="23">
        <v>0</v>
      </c>
      <c r="D22" s="23">
        <v>0</v>
      </c>
      <c r="E22" s="23">
        <v>0</v>
      </c>
      <c r="F22" s="15">
        <v>0</v>
      </c>
      <c r="G22" s="27">
        <v>0</v>
      </c>
    </row>
    <row r="23" spans="1:7" x14ac:dyDescent="0.25">
      <c r="A23" s="26" t="s">
        <v>13</v>
      </c>
      <c r="B23" s="14" t="s">
        <v>23</v>
      </c>
      <c r="C23" s="23">
        <f>2654.3+1651.76</f>
        <v>4306.0600000000004</v>
      </c>
      <c r="D23" s="23">
        <v>23470</v>
      </c>
      <c r="E23" s="23">
        <v>3700</v>
      </c>
      <c r="F23" s="23">
        <v>3700</v>
      </c>
      <c r="G23" s="27">
        <v>3700</v>
      </c>
    </row>
    <row r="24" spans="1:7" x14ac:dyDescent="0.25">
      <c r="A24" s="26" t="s">
        <v>15</v>
      </c>
      <c r="B24" s="14" t="s">
        <v>24</v>
      </c>
      <c r="C24" s="23">
        <v>124100</v>
      </c>
      <c r="D24" s="23">
        <v>0</v>
      </c>
      <c r="E24" s="23">
        <v>0</v>
      </c>
      <c r="F24" s="23">
        <v>0</v>
      </c>
      <c r="G24" s="27">
        <v>0</v>
      </c>
    </row>
    <row r="25" spans="1:7" x14ac:dyDescent="0.25">
      <c r="A25" s="21" t="s">
        <v>41</v>
      </c>
      <c r="B25" s="22" t="s">
        <v>40</v>
      </c>
      <c r="C25" s="15">
        <f>SUM(C27,C32)</f>
        <v>141883.10999999999</v>
      </c>
      <c r="D25" s="15">
        <v>171480</v>
      </c>
      <c r="E25" s="15">
        <v>190075</v>
      </c>
      <c r="F25" s="15">
        <v>0</v>
      </c>
      <c r="G25" s="16">
        <v>0</v>
      </c>
    </row>
    <row r="26" spans="1:7" x14ac:dyDescent="0.25">
      <c r="A26" s="13">
        <v>581</v>
      </c>
      <c r="B26" s="14" t="s">
        <v>6</v>
      </c>
      <c r="C26" s="15">
        <v>141883</v>
      </c>
      <c r="D26" s="15">
        <v>171480</v>
      </c>
      <c r="E26" s="15">
        <v>190075</v>
      </c>
      <c r="F26" s="15">
        <v>0</v>
      </c>
      <c r="G26" s="16">
        <v>0</v>
      </c>
    </row>
    <row r="27" spans="1:7" x14ac:dyDescent="0.25">
      <c r="A27" s="13">
        <v>3</v>
      </c>
      <c r="B27" s="14" t="s">
        <v>32</v>
      </c>
      <c r="C27" s="24">
        <f>SUM(C28:C31)</f>
        <v>102879.65999999999</v>
      </c>
      <c r="D27" s="24">
        <v>127880</v>
      </c>
      <c r="E27" s="24">
        <v>157075</v>
      </c>
      <c r="F27" s="23">
        <v>0</v>
      </c>
      <c r="G27" s="27">
        <v>0</v>
      </c>
    </row>
    <row r="28" spans="1:7" x14ac:dyDescent="0.25">
      <c r="A28" s="26" t="s">
        <v>4</v>
      </c>
      <c r="B28" s="14" t="s">
        <v>20</v>
      </c>
      <c r="C28" s="23">
        <v>0</v>
      </c>
      <c r="D28" s="23">
        <v>0</v>
      </c>
      <c r="E28" s="23">
        <v>0</v>
      </c>
      <c r="F28" s="23">
        <v>0</v>
      </c>
      <c r="G28" s="27">
        <v>0</v>
      </c>
    </row>
    <row r="29" spans="1:7" x14ac:dyDescent="0.25">
      <c r="A29" s="26" t="s">
        <v>9</v>
      </c>
      <c r="B29" s="14" t="s">
        <v>19</v>
      </c>
      <c r="C29" s="23">
        <f>23255.03+78591.56</f>
        <v>101846.59</v>
      </c>
      <c r="D29" s="23">
        <v>127530</v>
      </c>
      <c r="E29" s="23">
        <v>151575</v>
      </c>
      <c r="F29" s="23">
        <v>0</v>
      </c>
      <c r="G29" s="27">
        <v>0</v>
      </c>
    </row>
    <row r="30" spans="1:7" x14ac:dyDescent="0.25">
      <c r="A30" s="26" t="s">
        <v>10</v>
      </c>
      <c r="B30" s="14" t="s">
        <v>21</v>
      </c>
      <c r="C30" s="23">
        <f>10.62</f>
        <v>10.62</v>
      </c>
      <c r="D30" s="23">
        <v>250</v>
      </c>
      <c r="E30" s="23">
        <v>500</v>
      </c>
      <c r="F30" s="23">
        <v>0</v>
      </c>
      <c r="G30" s="27">
        <v>0</v>
      </c>
    </row>
    <row r="31" spans="1:7" x14ac:dyDescent="0.25">
      <c r="A31" s="26" t="s">
        <v>11</v>
      </c>
      <c r="B31" s="14" t="s">
        <v>22</v>
      </c>
      <c r="C31" s="23">
        <f>1022.45</f>
        <v>1022.45</v>
      </c>
      <c r="D31" s="23">
        <v>100</v>
      </c>
      <c r="E31" s="23">
        <v>5000</v>
      </c>
      <c r="F31" s="23">
        <v>0</v>
      </c>
      <c r="G31" s="27">
        <v>0</v>
      </c>
    </row>
    <row r="32" spans="1:7" x14ac:dyDescent="0.25">
      <c r="A32" s="28">
        <v>4</v>
      </c>
      <c r="B32" s="17" t="s">
        <v>34</v>
      </c>
      <c r="C32" s="24">
        <f>SUM(C33)</f>
        <v>39003.449999999997</v>
      </c>
      <c r="D32" s="24">
        <v>43600</v>
      </c>
      <c r="E32" s="24">
        <v>33000</v>
      </c>
      <c r="F32" s="24">
        <v>0</v>
      </c>
      <c r="G32" s="25">
        <v>0</v>
      </c>
    </row>
    <row r="33" spans="1:7" x14ac:dyDescent="0.25">
      <c r="A33" s="26" t="s">
        <v>13</v>
      </c>
      <c r="B33" s="14" t="s">
        <v>23</v>
      </c>
      <c r="C33" s="23">
        <f>8144.31+30859.14</f>
        <v>39003.449999999997</v>
      </c>
      <c r="D33" s="23">
        <v>43600</v>
      </c>
      <c r="E33" s="23">
        <v>33000</v>
      </c>
      <c r="F33" s="23">
        <v>0</v>
      </c>
      <c r="G33" s="27">
        <v>0</v>
      </c>
    </row>
    <row r="34" spans="1:7" x14ac:dyDescent="0.25">
      <c r="A34" s="29" t="s">
        <v>42</v>
      </c>
      <c r="B34" s="22" t="s">
        <v>43</v>
      </c>
      <c r="C34" s="15">
        <f>SUM(C35,C48)</f>
        <v>143801.54</v>
      </c>
      <c r="D34" s="15">
        <v>213605</v>
      </c>
      <c r="E34" s="15">
        <v>212606</v>
      </c>
      <c r="F34" s="15">
        <v>159136</v>
      </c>
      <c r="G34" s="16">
        <v>159136</v>
      </c>
    </row>
    <row r="35" spans="1:7" x14ac:dyDescent="0.25">
      <c r="A35" s="29">
        <v>31</v>
      </c>
      <c r="B35" s="22" t="s">
        <v>5</v>
      </c>
      <c r="C35" s="24">
        <f>SUM(C36,C44)</f>
        <v>33470.54</v>
      </c>
      <c r="D35" s="24">
        <v>24120</v>
      </c>
      <c r="E35" s="24">
        <v>38000</v>
      </c>
      <c r="F35" s="24">
        <v>39000</v>
      </c>
      <c r="G35" s="25">
        <v>39000</v>
      </c>
    </row>
    <row r="36" spans="1:7" x14ac:dyDescent="0.25">
      <c r="A36" s="13">
        <v>3</v>
      </c>
      <c r="B36" s="14" t="s">
        <v>32</v>
      </c>
      <c r="C36" s="24">
        <f>SUM(C37:C43)</f>
        <v>33129.520000000004</v>
      </c>
      <c r="D36" s="24">
        <v>23220</v>
      </c>
      <c r="E36" s="24">
        <v>37500</v>
      </c>
      <c r="F36" s="24">
        <v>38500</v>
      </c>
      <c r="G36" s="25">
        <v>38500</v>
      </c>
    </row>
    <row r="37" spans="1:7" x14ac:dyDescent="0.25">
      <c r="A37" s="26" t="s">
        <v>4</v>
      </c>
      <c r="B37" s="14" t="s">
        <v>20</v>
      </c>
      <c r="C37" s="23">
        <f>150+17695</f>
        <v>17845</v>
      </c>
      <c r="D37" s="23">
        <v>14100</v>
      </c>
      <c r="E37" s="23">
        <v>30000</v>
      </c>
      <c r="F37" s="23">
        <v>31000</v>
      </c>
      <c r="G37" s="27">
        <v>31000</v>
      </c>
    </row>
    <row r="38" spans="1:7" x14ac:dyDescent="0.25">
      <c r="A38" s="26" t="s">
        <v>9</v>
      </c>
      <c r="B38" s="14" t="s">
        <v>19</v>
      </c>
      <c r="C38" s="23">
        <f>1230.77+5741.99</f>
        <v>6972.76</v>
      </c>
      <c r="D38" s="23">
        <v>5120</v>
      </c>
      <c r="E38" s="23">
        <v>3200</v>
      </c>
      <c r="F38" s="23">
        <v>3200</v>
      </c>
      <c r="G38" s="27">
        <v>3200</v>
      </c>
    </row>
    <row r="39" spans="1:7" x14ac:dyDescent="0.25">
      <c r="A39" s="26" t="s">
        <v>10</v>
      </c>
      <c r="B39" s="14" t="s">
        <v>21</v>
      </c>
      <c r="C39" s="23">
        <v>1033.02</v>
      </c>
      <c r="D39" s="23">
        <v>0</v>
      </c>
      <c r="E39" s="23">
        <v>300</v>
      </c>
      <c r="F39" s="23">
        <v>300</v>
      </c>
      <c r="G39" s="27">
        <v>300</v>
      </c>
    </row>
    <row r="40" spans="1:7" x14ac:dyDescent="0.25">
      <c r="A40" s="26" t="s">
        <v>17</v>
      </c>
      <c r="B40" s="14" t="s">
        <v>27</v>
      </c>
      <c r="C40" s="23">
        <v>0</v>
      </c>
      <c r="D40" s="23">
        <v>0</v>
      </c>
      <c r="E40" s="23">
        <v>0</v>
      </c>
      <c r="F40" s="23">
        <v>0</v>
      </c>
      <c r="G40" s="27">
        <v>0</v>
      </c>
    </row>
    <row r="41" spans="1:7" x14ac:dyDescent="0.25">
      <c r="A41" s="26" t="s">
        <v>16</v>
      </c>
      <c r="B41" s="14" t="s">
        <v>25</v>
      </c>
      <c r="C41" s="23">
        <v>0</v>
      </c>
      <c r="D41" s="23">
        <v>0</v>
      </c>
      <c r="E41" s="23">
        <v>0</v>
      </c>
      <c r="F41" s="23">
        <v>0</v>
      </c>
      <c r="G41" s="27">
        <v>0</v>
      </c>
    </row>
    <row r="42" spans="1:7" x14ac:dyDescent="0.25">
      <c r="A42" s="26" t="s">
        <v>11</v>
      </c>
      <c r="B42" s="14" t="s">
        <v>22</v>
      </c>
      <c r="C42" s="23">
        <v>3185.4</v>
      </c>
      <c r="D42" s="23">
        <v>4000</v>
      </c>
      <c r="E42" s="23">
        <v>4000</v>
      </c>
      <c r="F42" s="23">
        <v>4000</v>
      </c>
      <c r="G42" s="27">
        <v>4000</v>
      </c>
    </row>
    <row r="43" spans="1:7" x14ac:dyDescent="0.25">
      <c r="A43" s="26" t="s">
        <v>14</v>
      </c>
      <c r="B43" s="14" t="s">
        <v>26</v>
      </c>
      <c r="C43" s="23">
        <v>4093.34</v>
      </c>
      <c r="D43" s="23">
        <v>0</v>
      </c>
      <c r="E43" s="23">
        <v>0</v>
      </c>
      <c r="F43" s="23">
        <v>0</v>
      </c>
      <c r="G43" s="27">
        <v>0</v>
      </c>
    </row>
    <row r="44" spans="1:7" x14ac:dyDescent="0.25">
      <c r="A44" s="13">
        <v>4</v>
      </c>
      <c r="B44" s="14" t="s">
        <v>34</v>
      </c>
      <c r="C44" s="23">
        <v>341.02</v>
      </c>
      <c r="D44" s="24">
        <v>900</v>
      </c>
      <c r="E44" s="24">
        <v>500</v>
      </c>
      <c r="F44" s="24">
        <v>500</v>
      </c>
      <c r="G44" s="25">
        <v>500</v>
      </c>
    </row>
    <row r="45" spans="1:7" x14ac:dyDescent="0.25">
      <c r="A45" s="26" t="s">
        <v>12</v>
      </c>
      <c r="B45" s="14" t="s">
        <v>29</v>
      </c>
      <c r="C45" s="23">
        <v>0</v>
      </c>
      <c r="D45" s="23">
        <v>0</v>
      </c>
      <c r="E45" s="23">
        <v>0</v>
      </c>
      <c r="F45" s="23">
        <v>0</v>
      </c>
      <c r="G45" s="27">
        <v>0</v>
      </c>
    </row>
    <row r="46" spans="1:7" x14ac:dyDescent="0.25">
      <c r="A46" s="26" t="s">
        <v>13</v>
      </c>
      <c r="B46" s="14" t="s">
        <v>23</v>
      </c>
      <c r="C46" s="23">
        <v>341.02</v>
      </c>
      <c r="D46" s="23">
        <v>900</v>
      </c>
      <c r="E46" s="23">
        <v>500</v>
      </c>
      <c r="F46" s="23">
        <v>500</v>
      </c>
      <c r="G46" s="27">
        <v>500</v>
      </c>
    </row>
    <row r="47" spans="1:7" x14ac:dyDescent="0.25">
      <c r="A47" s="26" t="s">
        <v>15</v>
      </c>
      <c r="B47" s="14" t="s">
        <v>24</v>
      </c>
      <c r="C47" s="23">
        <v>0</v>
      </c>
      <c r="D47" s="23">
        <v>0</v>
      </c>
      <c r="E47" s="23">
        <v>0</v>
      </c>
      <c r="F47" s="23">
        <v>0</v>
      </c>
      <c r="G47" s="27">
        <v>0</v>
      </c>
    </row>
    <row r="48" spans="1:7" x14ac:dyDescent="0.25">
      <c r="A48" s="29" t="s">
        <v>28</v>
      </c>
      <c r="B48" s="22" t="s">
        <v>2</v>
      </c>
      <c r="C48" s="15">
        <v>110331</v>
      </c>
      <c r="D48" s="15">
        <v>129433</v>
      </c>
      <c r="E48" s="15">
        <v>90136</v>
      </c>
      <c r="F48" s="15">
        <v>90136</v>
      </c>
      <c r="G48" s="16">
        <v>90136</v>
      </c>
    </row>
    <row r="49" spans="1:7" x14ac:dyDescent="0.25">
      <c r="A49" s="13">
        <v>3</v>
      </c>
      <c r="B49" s="14" t="s">
        <v>32</v>
      </c>
      <c r="C49" s="24">
        <f>SUM(C50:C55)</f>
        <v>110330.83</v>
      </c>
      <c r="D49" s="24">
        <v>127333</v>
      </c>
      <c r="E49" s="24">
        <v>89286</v>
      </c>
      <c r="F49" s="24">
        <v>89286</v>
      </c>
      <c r="G49" s="25">
        <v>89286</v>
      </c>
    </row>
    <row r="50" spans="1:7" x14ac:dyDescent="0.25">
      <c r="A50" s="26" t="s">
        <v>4</v>
      </c>
      <c r="B50" s="14" t="s">
        <v>20</v>
      </c>
      <c r="C50" s="23">
        <v>70644.69</v>
      </c>
      <c r="D50" s="23">
        <v>65908</v>
      </c>
      <c r="E50" s="23">
        <v>76100</v>
      </c>
      <c r="F50" s="23">
        <v>76100</v>
      </c>
      <c r="G50" s="27">
        <v>76100</v>
      </c>
    </row>
    <row r="51" spans="1:7" x14ac:dyDescent="0.25">
      <c r="A51" s="26" t="s">
        <v>9</v>
      </c>
      <c r="B51" s="14" t="s">
        <v>19</v>
      </c>
      <c r="C51" s="23">
        <v>36789.949999999997</v>
      </c>
      <c r="D51" s="23">
        <v>61025</v>
      </c>
      <c r="E51" s="23">
        <v>13106</v>
      </c>
      <c r="F51" s="23">
        <v>13106</v>
      </c>
      <c r="G51" s="27">
        <v>13106</v>
      </c>
    </row>
    <row r="52" spans="1:7" x14ac:dyDescent="0.25">
      <c r="A52" s="26" t="s">
        <v>10</v>
      </c>
      <c r="B52" s="14" t="s">
        <v>21</v>
      </c>
      <c r="C52" s="23">
        <v>62.16</v>
      </c>
      <c r="D52" s="23">
        <v>400</v>
      </c>
      <c r="E52" s="23">
        <v>80</v>
      </c>
      <c r="F52" s="23">
        <v>80</v>
      </c>
      <c r="G52" s="27">
        <v>80</v>
      </c>
    </row>
    <row r="53" spans="1:7" x14ac:dyDescent="0.25">
      <c r="A53" s="26" t="s">
        <v>16</v>
      </c>
      <c r="B53" s="14" t="s">
        <v>25</v>
      </c>
      <c r="C53" s="23">
        <v>2834.03</v>
      </c>
      <c r="D53" s="23">
        <v>0</v>
      </c>
      <c r="E53" s="23">
        <v>0</v>
      </c>
      <c r="F53" s="23">
        <v>0</v>
      </c>
      <c r="G53" s="27">
        <v>0</v>
      </c>
    </row>
    <row r="54" spans="1:7" x14ac:dyDescent="0.25">
      <c r="A54" s="26" t="s">
        <v>11</v>
      </c>
      <c r="B54" s="14" t="s">
        <v>22</v>
      </c>
      <c r="C54" s="23">
        <v>0</v>
      </c>
      <c r="D54" s="23">
        <v>0</v>
      </c>
      <c r="E54" s="23">
        <v>0</v>
      </c>
      <c r="F54" s="23">
        <v>0</v>
      </c>
      <c r="G54" s="27">
        <v>0</v>
      </c>
    </row>
    <row r="55" spans="1:7" x14ac:dyDescent="0.25">
      <c r="A55" s="26" t="s">
        <v>14</v>
      </c>
      <c r="B55" s="14" t="s">
        <v>26</v>
      </c>
      <c r="C55" s="23">
        <v>0</v>
      </c>
      <c r="D55" s="23">
        <v>0</v>
      </c>
      <c r="E55" s="23">
        <v>0</v>
      </c>
      <c r="F55" s="23">
        <v>0</v>
      </c>
      <c r="G55" s="27">
        <v>0</v>
      </c>
    </row>
    <row r="56" spans="1:7" x14ac:dyDescent="0.25">
      <c r="A56" s="28">
        <v>4</v>
      </c>
      <c r="B56" s="17" t="s">
        <v>34</v>
      </c>
      <c r="C56" s="24">
        <v>0</v>
      </c>
      <c r="D56" s="24">
        <v>2100</v>
      </c>
      <c r="E56" s="24">
        <v>0</v>
      </c>
      <c r="F56" s="24">
        <v>0</v>
      </c>
      <c r="G56" s="25">
        <v>0</v>
      </c>
    </row>
    <row r="57" spans="1:7" x14ac:dyDescent="0.25">
      <c r="A57" s="30" t="s">
        <v>12</v>
      </c>
      <c r="B57" s="17" t="s">
        <v>29</v>
      </c>
      <c r="C57" s="24">
        <v>0</v>
      </c>
      <c r="D57" s="24">
        <v>0</v>
      </c>
      <c r="E57" s="24">
        <v>850</v>
      </c>
      <c r="F57" s="24">
        <v>850</v>
      </c>
      <c r="G57" s="25">
        <v>850</v>
      </c>
    </row>
    <row r="58" spans="1:7" x14ac:dyDescent="0.25">
      <c r="A58" s="26" t="s">
        <v>13</v>
      </c>
      <c r="B58" s="14" t="s">
        <v>23</v>
      </c>
      <c r="C58" s="23">
        <v>0</v>
      </c>
      <c r="D58" s="23">
        <v>2100</v>
      </c>
      <c r="E58" s="23">
        <v>850</v>
      </c>
      <c r="F58" s="23">
        <v>850</v>
      </c>
      <c r="G58" s="27">
        <v>850</v>
      </c>
    </row>
    <row r="59" spans="1:7" x14ac:dyDescent="0.25">
      <c r="A59" s="26" t="s">
        <v>15</v>
      </c>
      <c r="B59" s="14" t="s">
        <v>24</v>
      </c>
      <c r="C59" s="23">
        <v>0</v>
      </c>
      <c r="D59" s="23">
        <v>0</v>
      </c>
      <c r="E59" s="23">
        <v>0</v>
      </c>
      <c r="F59" s="23">
        <v>0</v>
      </c>
      <c r="G59" s="27">
        <v>0</v>
      </c>
    </row>
    <row r="60" spans="1:7" x14ac:dyDescent="0.25">
      <c r="A60" s="21">
        <v>50</v>
      </c>
      <c r="B60" s="22" t="s">
        <v>44</v>
      </c>
      <c r="C60" s="15">
        <v>67621</v>
      </c>
      <c r="D60" s="15">
        <v>60052</v>
      </c>
      <c r="E60" s="15">
        <v>84470</v>
      </c>
      <c r="F60" s="15">
        <v>30000</v>
      </c>
      <c r="G60" s="16">
        <v>30000</v>
      </c>
    </row>
    <row r="61" spans="1:7" x14ac:dyDescent="0.25">
      <c r="A61" s="13">
        <v>5011</v>
      </c>
      <c r="B61" s="14" t="s">
        <v>44</v>
      </c>
      <c r="C61" s="15">
        <v>67621</v>
      </c>
      <c r="D61" s="15">
        <v>60052</v>
      </c>
      <c r="E61" s="15">
        <v>84470</v>
      </c>
      <c r="F61" s="15">
        <v>30000</v>
      </c>
      <c r="G61" s="16">
        <v>30000</v>
      </c>
    </row>
    <row r="62" spans="1:7" x14ac:dyDescent="0.25">
      <c r="A62" s="28">
        <v>3</v>
      </c>
      <c r="B62" s="17" t="s">
        <v>32</v>
      </c>
      <c r="C62" s="24">
        <f>SUM(C63:C67)</f>
        <v>67151.7</v>
      </c>
      <c r="D62" s="24">
        <v>52102</v>
      </c>
      <c r="E62" s="24">
        <v>84470</v>
      </c>
      <c r="F62" s="24">
        <v>30000</v>
      </c>
      <c r="G62" s="25">
        <v>30000</v>
      </c>
    </row>
    <row r="63" spans="1:7" x14ac:dyDescent="0.25">
      <c r="A63" s="26" t="s">
        <v>4</v>
      </c>
      <c r="B63" s="14" t="s">
        <v>20</v>
      </c>
      <c r="C63" s="23">
        <v>0</v>
      </c>
      <c r="D63" s="23">
        <v>26495</v>
      </c>
      <c r="E63" s="23">
        <v>54327</v>
      </c>
      <c r="F63" s="23">
        <v>29367</v>
      </c>
      <c r="G63" s="27">
        <v>29367</v>
      </c>
    </row>
    <row r="64" spans="1:7" x14ac:dyDescent="0.25">
      <c r="A64" s="26" t="s">
        <v>9</v>
      </c>
      <c r="B64" s="14" t="s">
        <v>19</v>
      </c>
      <c r="C64" s="23">
        <v>51151.7</v>
      </c>
      <c r="D64" s="23">
        <v>25607</v>
      </c>
      <c r="E64" s="23">
        <v>30143</v>
      </c>
      <c r="F64" s="23">
        <v>633</v>
      </c>
      <c r="G64" s="27">
        <v>633</v>
      </c>
    </row>
    <row r="65" spans="1:7" x14ac:dyDescent="0.25">
      <c r="A65" s="26" t="s">
        <v>17</v>
      </c>
      <c r="B65" s="14" t="s">
        <v>27</v>
      </c>
      <c r="C65" s="23">
        <v>0</v>
      </c>
      <c r="D65" s="23">
        <v>0</v>
      </c>
      <c r="E65" s="23">
        <v>0</v>
      </c>
      <c r="F65" s="23">
        <v>0</v>
      </c>
      <c r="G65" s="27">
        <v>0</v>
      </c>
    </row>
    <row r="66" spans="1:7" x14ac:dyDescent="0.25">
      <c r="A66" s="26">
        <v>37</v>
      </c>
      <c r="B66" s="14" t="s">
        <v>22</v>
      </c>
      <c r="C66" s="23">
        <v>16000</v>
      </c>
      <c r="D66" s="23">
        <v>0</v>
      </c>
      <c r="E66" s="23">
        <v>0</v>
      </c>
      <c r="F66" s="23">
        <v>0</v>
      </c>
      <c r="G66" s="27">
        <v>0</v>
      </c>
    </row>
    <row r="67" spans="1:7" x14ac:dyDescent="0.25">
      <c r="A67" s="26" t="s">
        <v>14</v>
      </c>
      <c r="B67" s="14" t="s">
        <v>26</v>
      </c>
      <c r="C67" s="23">
        <v>0</v>
      </c>
      <c r="D67" s="23">
        <v>0</v>
      </c>
      <c r="E67" s="23">
        <v>0</v>
      </c>
      <c r="F67" s="23">
        <v>0</v>
      </c>
      <c r="G67" s="27">
        <v>0</v>
      </c>
    </row>
    <row r="68" spans="1:7" x14ac:dyDescent="0.25">
      <c r="A68" s="13">
        <v>4</v>
      </c>
      <c r="B68" s="14" t="s">
        <v>34</v>
      </c>
      <c r="C68" s="24">
        <v>469.43</v>
      </c>
      <c r="D68" s="24">
        <v>7950</v>
      </c>
      <c r="E68" s="24">
        <v>0</v>
      </c>
      <c r="F68" s="23">
        <v>0</v>
      </c>
      <c r="G68" s="27">
        <v>0</v>
      </c>
    </row>
    <row r="69" spans="1:7" ht="15.75" thickBot="1" x14ac:dyDescent="0.3">
      <c r="A69" s="31" t="s">
        <v>13</v>
      </c>
      <c r="B69" s="32" t="s">
        <v>23</v>
      </c>
      <c r="C69" s="33">
        <v>469.43</v>
      </c>
      <c r="D69" s="33">
        <v>7950</v>
      </c>
      <c r="E69" s="33">
        <v>0</v>
      </c>
      <c r="F69" s="34">
        <v>0</v>
      </c>
      <c r="G69" s="35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FINANCIJSKOG PLANA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HIP Slavonski Brod</cp:lastModifiedBy>
  <cp:lastPrinted>2023-09-25T18:48:39Z</cp:lastPrinted>
  <dcterms:created xsi:type="dcterms:W3CDTF">2022-10-31T10:11:38Z</dcterms:created>
  <dcterms:modified xsi:type="dcterms:W3CDTF">2025-10-22T09:14:40Z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